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lknolaorg-my.sharepoint.com/personal/rlilley_mlknola_org/Documents/Documents/Act 370 Fiscal reporting requirements/7-1-24 thru 12-31- Reporting Period/"/>
    </mc:Choice>
  </mc:AlternateContent>
  <xr:revisionPtr revIDLastSave="111" documentId="8_{09DB8BB4-8973-4A4D-9230-F2BC98ACD813}" xr6:coauthVersionLast="47" xr6:coauthVersionMax="47" xr10:uidLastSave="{97932771-66F0-4440-B916-74562C40DEE9}"/>
  <bookViews>
    <workbookView xWindow="-120" yWindow="-120" windowWidth="29040" windowHeight="15720" xr2:uid="{E48FA229-3E0E-4349-A64E-83D4A7A8A69A}"/>
  </bookViews>
  <sheets>
    <sheet name="SemiAnnual Budg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  <c r="N8" i="2"/>
  <c r="N6" i="2"/>
  <c r="J19" i="2"/>
  <c r="J17" i="2"/>
  <c r="J20" i="2"/>
  <c r="J18" i="2"/>
  <c r="J4" i="2"/>
  <c r="J3" i="2"/>
  <c r="I3" i="2"/>
  <c r="I4" i="2"/>
</calcChain>
</file>

<file path=xl/sharedStrings.xml><?xml version="1.0" encoding="utf-8"?>
<sst xmlns="http://schemas.openxmlformats.org/spreadsheetml/2006/main" count="119" uniqueCount="50">
  <si>
    <t>Regular Programs - Elementary/Secondary</t>
  </si>
  <si>
    <t>Special Education Programs</t>
  </si>
  <si>
    <t>Career and Technical Educational Programs</t>
  </si>
  <si>
    <t>Other Instructional Programs - Elementary/Secondary</t>
  </si>
  <si>
    <t>Special Programs</t>
  </si>
  <si>
    <t>Adult/Continuing Education Programs</t>
  </si>
  <si>
    <t>Pupil Support Services</t>
  </si>
  <si>
    <t>Instructional Staff Services</t>
  </si>
  <si>
    <t>General Administration</t>
  </si>
  <si>
    <t>School Administration</t>
  </si>
  <si>
    <t>Business Services</t>
  </si>
  <si>
    <t>Operation &amp; Maintenance of Plant Services</t>
  </si>
  <si>
    <t>Student Transportation Services</t>
  </si>
  <si>
    <t>Central Services</t>
  </si>
  <si>
    <t>Food Service Operations</t>
  </si>
  <si>
    <t>Enterprise Operations</t>
  </si>
  <si>
    <t>Community Service Operations</t>
  </si>
  <si>
    <t>Facility Acquisition &amp; Construction Services</t>
  </si>
  <si>
    <t>Debt Services</t>
  </si>
  <si>
    <t>Other Use Funds</t>
  </si>
  <si>
    <t>Expenditures</t>
  </si>
  <si>
    <t xml:space="preserve">Type </t>
  </si>
  <si>
    <t xml:space="preserve">Description </t>
  </si>
  <si>
    <t xml:space="preserve">Revenue </t>
  </si>
  <si>
    <t>State Sources (Other than MFP)</t>
  </si>
  <si>
    <t>Local Sources</t>
  </si>
  <si>
    <t>MFP (Exclude School Lunch)</t>
  </si>
  <si>
    <t>MFP (School Lunch Fund)</t>
  </si>
  <si>
    <t>Category</t>
  </si>
  <si>
    <t>Support Services Program</t>
  </si>
  <si>
    <t>Federal Sources</t>
  </si>
  <si>
    <t>Other Sources of Funds</t>
  </si>
  <si>
    <t>Revenues/Other Sources of Funds</t>
  </si>
  <si>
    <t>Site Code
(DOE Assigned Site Code)</t>
  </si>
  <si>
    <t>Site Code Description
(System/School Name)</t>
  </si>
  <si>
    <t xml:space="preserve">Instruction </t>
  </si>
  <si>
    <t>Revenues</t>
  </si>
  <si>
    <t>Source/Function Code (L.A.U.G.H)</t>
  </si>
  <si>
    <t>Operation of Non-Instructional Services</t>
  </si>
  <si>
    <t>Other Use of Funds</t>
  </si>
  <si>
    <t>Year</t>
  </si>
  <si>
    <t xml:space="preserve">General Budget Revenue/Actual 2023- 2024 </t>
  </si>
  <si>
    <t>General Fund Budget/Budgeted 2024 - 2025</t>
  </si>
  <si>
    <t>General Fund SemiAnnual (Q1 and Q2) 2024 -2025</t>
  </si>
  <si>
    <t>General Fund SemiAnnual (Q3 and Q4) 2024-2025</t>
  </si>
  <si>
    <t xml:space="preserve">Special Revenue Funds/Actual 2023- 2024 </t>
  </si>
  <si>
    <t>Special Revenue Funds/Budgeted 2024 - 2025</t>
  </si>
  <si>
    <t>Special Revenue SemiAnnual (Q1 and Q2) 2024-2025</t>
  </si>
  <si>
    <t>Special Revenue SemiAnnual (Q3 and Q4) 2024-2025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</si>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</sst>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30303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3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41AB6-7D01-494B-9235-28D8C164571A}">
  <dimension ref="A1:AE40"/>
  <sheetViews>
    <sheetView tabSelected="1" topLeftCell="E1" zoomScale="80" zoomScaleNormal="80" workbookViewId="0">
      <selection activeCell="J8" sqref="J8:J23"/>
    </sheetView>
  </sheetViews>
  <sheetFormatPr defaultRowHeight="15" x14ac:dyDescent="0.25"/>
  <cols>
    <col min="1" max="4" width="25.7109375" customWidth="1"/>
    <col min="5" max="5" width="29.5703125" customWidth="1"/>
    <col min="6" max="6" width="44.85546875" style="1" customWidth="1"/>
    <col min="7" max="15" width="25.7109375" style="1" customWidth="1"/>
    <col min="16" max="31" width="9.140625" style="1"/>
  </cols>
  <sheetData>
    <row r="1" spans="1:15" ht="47.25" x14ac:dyDescent="0.25">
      <c r="A1" s="22" t="s">
        <v>40</v>
      </c>
      <c r="B1" s="20" t="s">
        <v>33</v>
      </c>
      <c r="C1" s="21" t="s">
        <v>34</v>
      </c>
      <c r="D1" s="23" t="s">
        <v>21</v>
      </c>
      <c r="E1" s="23" t="s">
        <v>28</v>
      </c>
      <c r="F1" s="23" t="s">
        <v>22</v>
      </c>
      <c r="G1" s="27" t="s">
        <v>37</v>
      </c>
      <c r="H1" s="27" t="s">
        <v>41</v>
      </c>
      <c r="I1" s="27" t="s">
        <v>42</v>
      </c>
      <c r="J1" s="27" t="s">
        <v>43</v>
      </c>
      <c r="K1" s="27" t="s">
        <v>44</v>
      </c>
      <c r="L1" s="27" t="s">
        <v>45</v>
      </c>
      <c r="M1" s="27" t="s">
        <v>46</v>
      </c>
      <c r="N1" s="27" t="s">
        <v>47</v>
      </c>
      <c r="O1" s="27" t="s">
        <v>48</v>
      </c>
    </row>
    <row r="2" spans="1:15" ht="15.75" x14ac:dyDescent="0.25">
      <c r="A2" s="19" t="s">
        <v>49</v>
      </c>
      <c r="B2" s="16"/>
      <c r="C2" s="16"/>
      <c r="D2" s="16" t="s">
        <v>23</v>
      </c>
      <c r="E2" s="17" t="s">
        <v>36</v>
      </c>
      <c r="F2" s="18" t="s">
        <v>25</v>
      </c>
      <c r="G2" s="24">
        <v>1000</v>
      </c>
      <c r="H2" s="16">
        <v>6147129</v>
      </c>
      <c r="I2" s="16">
        <v>5935594</v>
      </c>
      <c r="J2" s="16">
        <v>3199949</v>
      </c>
      <c r="K2" s="16"/>
      <c r="L2" s="16">
        <v>1978</v>
      </c>
      <c r="M2" s="16">
        <v>2200</v>
      </c>
      <c r="N2" s="16">
        <v>282</v>
      </c>
      <c r="O2" s="16"/>
    </row>
    <row r="3" spans="1:15" ht="15.75" x14ac:dyDescent="0.25">
      <c r="A3" s="19" t="s">
        <v>49</v>
      </c>
      <c r="B3" s="4"/>
      <c r="C3" s="4"/>
      <c r="D3" s="4" t="s">
        <v>23</v>
      </c>
      <c r="E3" s="17" t="s">
        <v>36</v>
      </c>
      <c r="F3" s="6" t="s">
        <v>24</v>
      </c>
      <c r="G3" s="7">
        <v>3000</v>
      </c>
      <c r="H3" s="4">
        <v>616332</v>
      </c>
      <c r="I3" s="4">
        <f>13628+239382+210238+47895+16448+15764+20257</f>
        <v>563612</v>
      </c>
      <c r="J3" s="4">
        <f>454578</f>
        <v>454578</v>
      </c>
      <c r="K3" s="4"/>
      <c r="L3" s="4"/>
      <c r="M3" s="4"/>
      <c r="N3" s="4"/>
      <c r="O3" s="4"/>
    </row>
    <row r="4" spans="1:15" ht="15.75" x14ac:dyDescent="0.25">
      <c r="A4" s="19" t="s">
        <v>49</v>
      </c>
      <c r="B4" s="4"/>
      <c r="C4" s="4"/>
      <c r="D4" s="4" t="s">
        <v>23</v>
      </c>
      <c r="E4" s="17" t="s">
        <v>36</v>
      </c>
      <c r="F4" s="6" t="s">
        <v>26</v>
      </c>
      <c r="G4" s="7">
        <v>3000</v>
      </c>
      <c r="H4" s="4">
        <v>3022291</v>
      </c>
      <c r="I4" s="4">
        <f>2467257+22470</f>
        <v>2489727</v>
      </c>
      <c r="J4" s="4">
        <f>1400248</f>
        <v>1400248</v>
      </c>
      <c r="K4" s="4"/>
      <c r="L4" s="4"/>
      <c r="M4" s="4"/>
      <c r="N4" s="4"/>
      <c r="O4" s="4"/>
    </row>
    <row r="5" spans="1:15" ht="15.75" x14ac:dyDescent="0.25">
      <c r="A5" s="19" t="s">
        <v>49</v>
      </c>
      <c r="B5" s="4"/>
      <c r="C5" s="4"/>
      <c r="D5" s="4" t="s">
        <v>23</v>
      </c>
      <c r="E5" s="17" t="s">
        <v>36</v>
      </c>
      <c r="F5" s="6" t="s">
        <v>27</v>
      </c>
      <c r="G5" s="7">
        <v>3000</v>
      </c>
      <c r="H5" s="4"/>
      <c r="I5" s="4"/>
      <c r="J5" s="4"/>
      <c r="K5" s="4"/>
      <c r="L5" s="4">
        <v>8191</v>
      </c>
      <c r="M5" s="4">
        <v>8500</v>
      </c>
      <c r="N5" s="4"/>
      <c r="O5" s="4"/>
    </row>
    <row r="6" spans="1:15" ht="15.75" x14ac:dyDescent="0.25">
      <c r="A6" s="19" t="s">
        <v>49</v>
      </c>
      <c r="B6" s="4"/>
      <c r="C6" s="4"/>
      <c r="D6" s="4" t="s">
        <v>23</v>
      </c>
      <c r="E6" s="17" t="s">
        <v>36</v>
      </c>
      <c r="F6" s="6" t="s">
        <v>30</v>
      </c>
      <c r="G6" s="7">
        <v>4000</v>
      </c>
      <c r="H6" s="4">
        <v>64800</v>
      </c>
      <c r="I6" s="4">
        <v>64800</v>
      </c>
      <c r="J6" s="4">
        <v>32400</v>
      </c>
      <c r="K6" s="4"/>
      <c r="L6" s="4">
        <v>2916799</v>
      </c>
      <c r="M6" s="4">
        <v>2128834</v>
      </c>
      <c r="N6" s="4">
        <f>2040+1185103+12032</f>
        <v>1199175</v>
      </c>
      <c r="O6" s="4"/>
    </row>
    <row r="7" spans="1:15" ht="31.5" x14ac:dyDescent="0.25">
      <c r="A7" s="19" t="s">
        <v>49</v>
      </c>
      <c r="B7" s="4"/>
      <c r="C7" s="4"/>
      <c r="D7" s="4" t="s">
        <v>23</v>
      </c>
      <c r="E7" s="17" t="s">
        <v>32</v>
      </c>
      <c r="F7" s="6" t="s">
        <v>31</v>
      </c>
      <c r="G7" s="7">
        <v>5000</v>
      </c>
      <c r="H7" s="4"/>
      <c r="I7" s="4"/>
      <c r="J7" s="4"/>
      <c r="K7" s="4"/>
      <c r="L7" s="4"/>
      <c r="M7" s="4"/>
      <c r="N7" s="4"/>
      <c r="O7" s="4"/>
    </row>
    <row r="8" spans="1:15" ht="15.75" x14ac:dyDescent="0.25">
      <c r="A8" s="19" t="s">
        <v>49</v>
      </c>
      <c r="B8" s="4"/>
      <c r="C8" s="4"/>
      <c r="D8" s="4" t="s">
        <v>20</v>
      </c>
      <c r="E8" s="5" t="s">
        <v>35</v>
      </c>
      <c r="F8" s="4" t="s">
        <v>0</v>
      </c>
      <c r="G8" s="7">
        <v>1100</v>
      </c>
      <c r="H8" s="4">
        <v>2782301</v>
      </c>
      <c r="I8" s="4">
        <v>2633939</v>
      </c>
      <c r="J8" s="4">
        <f>1221322+393350+1-158</f>
        <v>1614515</v>
      </c>
      <c r="K8" s="4"/>
      <c r="L8" s="4">
        <v>826440</v>
      </c>
      <c r="M8" s="4">
        <v>654114</v>
      </c>
      <c r="N8" s="4">
        <f>616914</f>
        <v>616914</v>
      </c>
      <c r="O8" s="4"/>
    </row>
    <row r="9" spans="1:15" ht="15.75" x14ac:dyDescent="0.25">
      <c r="A9" s="19" t="s">
        <v>49</v>
      </c>
      <c r="B9" s="4"/>
      <c r="C9" s="4"/>
      <c r="D9" s="4" t="s">
        <v>20</v>
      </c>
      <c r="E9" s="5" t="s">
        <v>35</v>
      </c>
      <c r="F9" s="4" t="s">
        <v>1</v>
      </c>
      <c r="G9" s="7">
        <v>1200</v>
      </c>
      <c r="H9" s="4">
        <v>503110</v>
      </c>
      <c r="I9" s="4">
        <v>471137</v>
      </c>
      <c r="J9" s="4">
        <v>238727</v>
      </c>
      <c r="K9" s="4"/>
      <c r="L9" s="4">
        <v>244596</v>
      </c>
      <c r="M9" s="4">
        <v>124430</v>
      </c>
      <c r="N9" s="4">
        <v>79950</v>
      </c>
      <c r="O9" s="4"/>
    </row>
    <row r="10" spans="1:15" ht="15.75" x14ac:dyDescent="0.25">
      <c r="A10" s="19" t="s">
        <v>49</v>
      </c>
      <c r="B10" s="4"/>
      <c r="C10" s="4"/>
      <c r="D10" s="4" t="s">
        <v>20</v>
      </c>
      <c r="E10" s="5" t="s">
        <v>35</v>
      </c>
      <c r="F10" s="4" t="s">
        <v>2</v>
      </c>
      <c r="G10" s="7">
        <v>1300</v>
      </c>
      <c r="H10" s="4">
        <v>325398</v>
      </c>
      <c r="I10" s="4">
        <v>265116</v>
      </c>
      <c r="J10" s="4">
        <v>132115</v>
      </c>
      <c r="K10" s="4"/>
      <c r="L10" s="4">
        <v>40247</v>
      </c>
      <c r="M10" s="4">
        <v>133615</v>
      </c>
      <c r="N10" s="4">
        <v>19999</v>
      </c>
      <c r="O10" s="4"/>
    </row>
    <row r="11" spans="1:15" ht="31.5" x14ac:dyDescent="0.25">
      <c r="A11" s="19" t="s">
        <v>49</v>
      </c>
      <c r="B11" s="4"/>
      <c r="C11" s="4"/>
      <c r="D11" s="4" t="s">
        <v>20</v>
      </c>
      <c r="E11" s="5" t="s">
        <v>35</v>
      </c>
      <c r="F11" s="5" t="s">
        <v>3</v>
      </c>
      <c r="G11" s="7">
        <v>1400</v>
      </c>
      <c r="H11" s="4">
        <v>126735</v>
      </c>
      <c r="I11" s="4">
        <v>135740</v>
      </c>
      <c r="J11" s="4">
        <v>62503</v>
      </c>
      <c r="K11" s="4"/>
      <c r="L11" s="4">
        <v>156073</v>
      </c>
      <c r="M11" s="4">
        <v>0</v>
      </c>
      <c r="N11" s="4"/>
      <c r="O11" s="4"/>
    </row>
    <row r="12" spans="1:15" ht="15.75" x14ac:dyDescent="0.25">
      <c r="A12" s="19" t="s">
        <v>49</v>
      </c>
      <c r="B12" s="4"/>
      <c r="C12" s="4"/>
      <c r="D12" s="4" t="s">
        <v>20</v>
      </c>
      <c r="E12" s="5" t="s">
        <v>35</v>
      </c>
      <c r="F12" s="4" t="s">
        <v>4</v>
      </c>
      <c r="G12" s="7">
        <v>1500</v>
      </c>
      <c r="H12" s="4">
        <v>271463</v>
      </c>
      <c r="I12" s="4">
        <v>329466</v>
      </c>
      <c r="J12" s="4">
        <v>123828</v>
      </c>
      <c r="K12" s="4"/>
      <c r="L12" s="4">
        <v>79345</v>
      </c>
      <c r="M12" s="4">
        <v>26834</v>
      </c>
      <c r="N12" s="4">
        <v>7430</v>
      </c>
      <c r="O12" s="4"/>
    </row>
    <row r="13" spans="1:15" ht="15.75" x14ac:dyDescent="0.25">
      <c r="A13" s="19" t="s">
        <v>49</v>
      </c>
      <c r="B13" s="4"/>
      <c r="C13" s="4"/>
      <c r="D13" s="4" t="s">
        <v>20</v>
      </c>
      <c r="E13" s="5" t="s">
        <v>35</v>
      </c>
      <c r="F13" s="4" t="s">
        <v>5</v>
      </c>
      <c r="G13" s="7">
        <v>1600</v>
      </c>
      <c r="H13" s="4">
        <v>0</v>
      </c>
      <c r="I13" s="4">
        <v>0</v>
      </c>
      <c r="J13" s="4"/>
      <c r="K13" s="4"/>
      <c r="L13" s="4">
        <v>0</v>
      </c>
      <c r="M13" s="4">
        <v>0</v>
      </c>
      <c r="N13" s="4">
        <v>0</v>
      </c>
      <c r="O13" s="4"/>
    </row>
    <row r="14" spans="1:15" ht="15.75" x14ac:dyDescent="0.25">
      <c r="A14" s="19" t="s">
        <v>49</v>
      </c>
      <c r="B14" s="4"/>
      <c r="C14" s="4"/>
      <c r="D14" s="4" t="s">
        <v>20</v>
      </c>
      <c r="E14" s="5" t="s">
        <v>29</v>
      </c>
      <c r="F14" s="4" t="s">
        <v>6</v>
      </c>
      <c r="G14" s="25">
        <v>2100</v>
      </c>
      <c r="H14" s="4">
        <v>308188</v>
      </c>
      <c r="I14" s="4">
        <v>329828</v>
      </c>
      <c r="J14" s="4">
        <v>207592</v>
      </c>
      <c r="K14" s="4"/>
      <c r="L14" s="4">
        <v>341229</v>
      </c>
      <c r="M14" s="4">
        <v>170683</v>
      </c>
      <c r="N14" s="4">
        <v>41318</v>
      </c>
      <c r="O14" s="4"/>
    </row>
    <row r="15" spans="1:15" ht="15.75" x14ac:dyDescent="0.25">
      <c r="A15" s="19" t="s">
        <v>49</v>
      </c>
      <c r="B15" s="4"/>
      <c r="C15" s="4"/>
      <c r="D15" s="4" t="s">
        <v>20</v>
      </c>
      <c r="E15" s="5" t="s">
        <v>29</v>
      </c>
      <c r="F15" s="4" t="s">
        <v>7</v>
      </c>
      <c r="G15" s="25">
        <v>2200</v>
      </c>
      <c r="H15" s="4">
        <v>645740</v>
      </c>
      <c r="I15" s="4">
        <v>492109</v>
      </c>
      <c r="J15" s="4">
        <v>335027</v>
      </c>
      <c r="K15" s="4"/>
      <c r="L15" s="4">
        <v>227300</v>
      </c>
      <c r="M15" s="4">
        <v>276333</v>
      </c>
      <c r="N15" s="4">
        <v>84812</v>
      </c>
      <c r="O15" s="4"/>
    </row>
    <row r="16" spans="1:15" ht="15.75" x14ac:dyDescent="0.25">
      <c r="A16" s="19" t="s">
        <v>49</v>
      </c>
      <c r="B16" s="4"/>
      <c r="C16" s="4"/>
      <c r="D16" s="4" t="s">
        <v>20</v>
      </c>
      <c r="E16" s="5" t="s">
        <v>29</v>
      </c>
      <c r="F16" s="4" t="s">
        <v>8</v>
      </c>
      <c r="G16" s="25">
        <v>2300</v>
      </c>
      <c r="H16" s="4">
        <v>306388</v>
      </c>
      <c r="I16" s="4">
        <v>112797</v>
      </c>
      <c r="J16" s="4">
        <v>144790</v>
      </c>
      <c r="K16" s="4"/>
      <c r="L16" s="4">
        <v>0</v>
      </c>
      <c r="M16" s="4">
        <v>0</v>
      </c>
      <c r="N16" s="4"/>
      <c r="O16" s="4"/>
    </row>
    <row r="17" spans="1:15" ht="15.75" x14ac:dyDescent="0.25">
      <c r="A17" s="19" t="s">
        <v>49</v>
      </c>
      <c r="B17" s="4"/>
      <c r="C17" s="4"/>
      <c r="D17" s="4" t="s">
        <v>20</v>
      </c>
      <c r="E17" s="5" t="s">
        <v>29</v>
      </c>
      <c r="F17" s="4" t="s">
        <v>9</v>
      </c>
      <c r="G17" s="25">
        <v>2400</v>
      </c>
      <c r="H17" s="4">
        <v>2257767</v>
      </c>
      <c r="I17" s="4">
        <v>1798788</v>
      </c>
      <c r="J17" s="4">
        <f>760484+291273+86684+1</f>
        <v>1138442</v>
      </c>
      <c r="K17" s="4"/>
      <c r="L17" s="4">
        <v>202825</v>
      </c>
      <c r="M17" s="4">
        <v>80109</v>
      </c>
      <c r="N17" s="4">
        <v>26735</v>
      </c>
      <c r="O17" s="4"/>
    </row>
    <row r="18" spans="1:15" ht="15.75" x14ac:dyDescent="0.25">
      <c r="A18" s="19" t="s">
        <v>49</v>
      </c>
      <c r="B18" s="4"/>
      <c r="C18" s="4"/>
      <c r="D18" s="4" t="s">
        <v>20</v>
      </c>
      <c r="E18" s="5" t="s">
        <v>29</v>
      </c>
      <c r="F18" s="4" t="s">
        <v>10</v>
      </c>
      <c r="G18" s="25">
        <v>2500</v>
      </c>
      <c r="H18" s="4">
        <v>274911</v>
      </c>
      <c r="I18" s="4">
        <v>304067</v>
      </c>
      <c r="J18" s="4">
        <f>130509</f>
        <v>130509</v>
      </c>
      <c r="K18" s="4"/>
      <c r="L18" s="4">
        <v>7910</v>
      </c>
      <c r="M18" s="4">
        <v>7500</v>
      </c>
      <c r="N18" s="4">
        <v>2836</v>
      </c>
      <c r="O18" s="4"/>
    </row>
    <row r="19" spans="1:15" ht="15.75" x14ac:dyDescent="0.25">
      <c r="A19" s="19" t="s">
        <v>49</v>
      </c>
      <c r="B19" s="4"/>
      <c r="C19" s="4"/>
      <c r="D19" s="4" t="s">
        <v>20</v>
      </c>
      <c r="E19" s="5" t="s">
        <v>29</v>
      </c>
      <c r="F19" s="4" t="s">
        <v>11</v>
      </c>
      <c r="G19" s="25">
        <v>2600</v>
      </c>
      <c r="H19" s="4">
        <v>1580496</v>
      </c>
      <c r="I19" s="4">
        <v>1722954</v>
      </c>
      <c r="J19" s="4">
        <f>780427</f>
        <v>780427</v>
      </c>
      <c r="K19" s="4"/>
      <c r="L19" s="4">
        <v>168442</v>
      </c>
      <c r="M19" s="4">
        <v>23055</v>
      </c>
      <c r="N19" s="4">
        <v>22923</v>
      </c>
      <c r="O19" s="4"/>
    </row>
    <row r="20" spans="1:15" ht="15.75" x14ac:dyDescent="0.25">
      <c r="A20" s="19" t="s">
        <v>49</v>
      </c>
      <c r="B20" s="4"/>
      <c r="C20" s="4"/>
      <c r="D20" s="4" t="s">
        <v>20</v>
      </c>
      <c r="E20" s="5" t="s">
        <v>29</v>
      </c>
      <c r="F20" s="4" t="s">
        <v>12</v>
      </c>
      <c r="G20" s="26">
        <v>2700</v>
      </c>
      <c r="H20" s="4">
        <v>915463</v>
      </c>
      <c r="I20" s="4">
        <v>838436</v>
      </c>
      <c r="J20" s="4">
        <f>465475</f>
        <v>465475</v>
      </c>
      <c r="K20" s="4"/>
      <c r="L20" s="4">
        <v>16380</v>
      </c>
      <c r="M20" s="4">
        <v>0</v>
      </c>
      <c r="N20" s="4"/>
      <c r="O20" s="4"/>
    </row>
    <row r="21" spans="1:15" ht="15.75" x14ac:dyDescent="0.25">
      <c r="A21" s="19" t="s">
        <v>49</v>
      </c>
      <c r="B21" s="4"/>
      <c r="C21" s="4"/>
      <c r="D21" s="4" t="s">
        <v>20</v>
      </c>
      <c r="E21" s="5" t="s">
        <v>29</v>
      </c>
      <c r="F21" s="4" t="s">
        <v>13</v>
      </c>
      <c r="G21" s="3">
        <v>2800</v>
      </c>
      <c r="H21" s="15">
        <v>0</v>
      </c>
      <c r="I21" s="4">
        <v>0</v>
      </c>
      <c r="J21" s="4"/>
      <c r="K21" s="4"/>
      <c r="L21" s="4">
        <v>0</v>
      </c>
      <c r="M21" s="4">
        <v>0</v>
      </c>
      <c r="N21" s="4"/>
      <c r="O21" s="4"/>
    </row>
    <row r="22" spans="1:15" ht="31.5" x14ac:dyDescent="0.25">
      <c r="A22" s="19" t="s">
        <v>49</v>
      </c>
      <c r="B22" s="4"/>
      <c r="C22" s="4"/>
      <c r="D22" s="4" t="s">
        <v>20</v>
      </c>
      <c r="E22" s="5" t="s">
        <v>38</v>
      </c>
      <c r="F22" s="4" t="s">
        <v>14</v>
      </c>
      <c r="G22" s="25">
        <v>3100</v>
      </c>
      <c r="H22" s="4">
        <v>12432</v>
      </c>
      <c r="I22" s="4">
        <v>22919</v>
      </c>
      <c r="J22" s="4">
        <v>25307</v>
      </c>
      <c r="K22" s="4"/>
      <c r="L22" s="4">
        <v>692203</v>
      </c>
      <c r="M22" s="4">
        <v>642861</v>
      </c>
      <c r="N22" s="4">
        <v>274084</v>
      </c>
      <c r="O22" s="4"/>
    </row>
    <row r="23" spans="1:15" ht="31.5" x14ac:dyDescent="0.25">
      <c r="A23" s="19" t="s">
        <v>49</v>
      </c>
      <c r="B23" s="4"/>
      <c r="C23" s="4"/>
      <c r="D23" s="4" t="s">
        <v>20</v>
      </c>
      <c r="E23" s="5" t="s">
        <v>38</v>
      </c>
      <c r="F23" s="4" t="s">
        <v>15</v>
      </c>
      <c r="G23" s="25">
        <v>3200</v>
      </c>
      <c r="H23" s="4">
        <v>0</v>
      </c>
      <c r="I23" s="4">
        <v>0</v>
      </c>
      <c r="J23" s="4"/>
      <c r="K23" s="4"/>
      <c r="L23" s="4">
        <v>0</v>
      </c>
      <c r="M23" s="4">
        <v>0</v>
      </c>
      <c r="N23" s="4"/>
      <c r="O23" s="4"/>
    </row>
    <row r="24" spans="1:15" ht="31.5" x14ac:dyDescent="0.25">
      <c r="A24" s="19" t="s">
        <v>49</v>
      </c>
      <c r="B24" s="4"/>
      <c r="C24" s="4"/>
      <c r="D24" s="4" t="s">
        <v>20</v>
      </c>
      <c r="E24" s="5" t="s">
        <v>38</v>
      </c>
      <c r="F24" s="4" t="s">
        <v>16</v>
      </c>
      <c r="G24" s="26">
        <v>3300</v>
      </c>
      <c r="H24" s="4">
        <v>0</v>
      </c>
      <c r="I24" s="4">
        <v>0</v>
      </c>
      <c r="J24" s="4"/>
      <c r="K24" s="4"/>
      <c r="L24" s="4">
        <v>0</v>
      </c>
      <c r="M24" s="4">
        <v>0</v>
      </c>
      <c r="N24" s="4"/>
      <c r="O24" s="4"/>
    </row>
    <row r="25" spans="1:15" ht="31.5" x14ac:dyDescent="0.25">
      <c r="A25" s="19" t="s">
        <v>49</v>
      </c>
      <c r="B25" s="4"/>
      <c r="C25" s="4"/>
      <c r="D25" s="4" t="s">
        <v>20</v>
      </c>
      <c r="E25" s="8" t="s">
        <v>17</v>
      </c>
      <c r="F25" s="6" t="s">
        <v>17</v>
      </c>
      <c r="G25" s="3">
        <v>4000</v>
      </c>
      <c r="H25" s="15">
        <v>0</v>
      </c>
      <c r="I25" s="4">
        <v>0</v>
      </c>
      <c r="J25" s="4"/>
      <c r="K25" s="4"/>
      <c r="L25" s="4">
        <v>0</v>
      </c>
      <c r="M25" s="4">
        <v>0</v>
      </c>
      <c r="N25" s="4"/>
      <c r="O25" s="4"/>
    </row>
    <row r="26" spans="1:15" ht="15.75" x14ac:dyDescent="0.25">
      <c r="A26" s="19" t="s">
        <v>49</v>
      </c>
      <c r="B26" s="4"/>
      <c r="C26" s="4"/>
      <c r="D26" s="4" t="s">
        <v>20</v>
      </c>
      <c r="E26" s="8" t="s">
        <v>18</v>
      </c>
      <c r="F26" s="6" t="s">
        <v>18</v>
      </c>
      <c r="G26" s="25">
        <v>5100</v>
      </c>
      <c r="H26" s="4">
        <v>0</v>
      </c>
      <c r="I26" s="4">
        <v>0</v>
      </c>
      <c r="J26" s="4"/>
      <c r="K26" s="4"/>
      <c r="L26" s="4">
        <v>0</v>
      </c>
      <c r="M26" s="4">
        <v>0</v>
      </c>
      <c r="N26" s="4"/>
      <c r="O26" s="4"/>
    </row>
    <row r="27" spans="1:15" ht="15.75" x14ac:dyDescent="0.25">
      <c r="A27" s="19" t="s">
        <v>49</v>
      </c>
      <c r="B27" s="4"/>
      <c r="C27" s="4"/>
      <c r="D27" s="4" t="s">
        <v>20</v>
      </c>
      <c r="E27" s="5" t="s">
        <v>19</v>
      </c>
      <c r="F27" s="4" t="s">
        <v>39</v>
      </c>
      <c r="G27" s="25">
        <v>5200</v>
      </c>
      <c r="H27" s="4">
        <v>0</v>
      </c>
      <c r="I27" s="4">
        <v>0</v>
      </c>
      <c r="J27" s="4"/>
      <c r="K27" s="4"/>
      <c r="L27" s="4">
        <v>0</v>
      </c>
      <c r="M27" s="4">
        <v>0</v>
      </c>
      <c r="N27" s="4"/>
      <c r="O27" s="4"/>
    </row>
    <row r="28" spans="1:15" s="1" customFormat="1" ht="15.75" x14ac:dyDescent="0.25">
      <c r="A28" s="9"/>
      <c r="B28" s="9"/>
      <c r="C28" s="9"/>
      <c r="D28" s="10"/>
      <c r="E28" s="10"/>
      <c r="F28" s="10"/>
      <c r="G28" s="12"/>
      <c r="H28" s="10"/>
      <c r="I28" s="10"/>
      <c r="J28" s="10"/>
      <c r="K28" s="10"/>
      <c r="L28" s="10"/>
      <c r="M28" s="10"/>
      <c r="N28" s="10"/>
      <c r="O28" s="10"/>
    </row>
    <row r="29" spans="1:15" s="1" customFormat="1" ht="15.75" x14ac:dyDescent="0.25">
      <c r="A29" s="9"/>
      <c r="B29" s="9"/>
      <c r="C29" s="9"/>
      <c r="D29" s="10"/>
      <c r="E29" s="10"/>
      <c r="F29" s="11"/>
      <c r="G29" s="12"/>
      <c r="H29" s="10"/>
      <c r="I29" s="10"/>
      <c r="J29" s="10"/>
      <c r="K29" s="10"/>
      <c r="L29" s="10"/>
      <c r="M29" s="10"/>
      <c r="N29" s="10"/>
      <c r="O29" s="10"/>
    </row>
    <row r="30" spans="1:15" s="1" customFormat="1" ht="15.75" x14ac:dyDescent="0.25">
      <c r="A30" s="9"/>
      <c r="B30" s="9"/>
      <c r="C30" s="9"/>
      <c r="D30" s="10"/>
      <c r="E30" s="10"/>
      <c r="F30" s="13"/>
      <c r="G30" s="10"/>
      <c r="H30" s="10"/>
      <c r="I30" s="10"/>
      <c r="J30" s="10"/>
      <c r="K30" s="10"/>
      <c r="L30" s="10"/>
      <c r="M30" s="10"/>
      <c r="N30" s="10"/>
      <c r="O30" s="10"/>
    </row>
    <row r="31" spans="1:15" s="1" customFormat="1" ht="15.75" x14ac:dyDescent="0.25">
      <c r="A31" s="9"/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s="1" customFormat="1" ht="15.75" x14ac:dyDescent="0.25">
      <c r="A32" s="9"/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s="1" customFormat="1" ht="15.75" x14ac:dyDescent="0.25">
      <c r="A33" s="9"/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s="1" customFormat="1" ht="15.75" x14ac:dyDescent="0.25">
      <c r="A34" s="9"/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s="1" customFormat="1" ht="15.75" x14ac:dyDescent="0.25">
      <c r="A35" s="9"/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s="1" customFormat="1" ht="15.75" x14ac:dyDescent="0.25">
      <c r="A36" s="9"/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ht="15.75" x14ac:dyDescent="0.25">
      <c r="A37" s="14"/>
      <c r="B37" s="14"/>
      <c r="C37" s="1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s="1" customFormat="1" ht="15.75" x14ac:dyDescent="0.25">
      <c r="A38" s="9"/>
      <c r="B38" s="9"/>
      <c r="C38" s="9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ht="15.75" x14ac:dyDescent="0.25">
      <c r="D39" s="2"/>
      <c r="E39" s="2"/>
      <c r="F39" s="10"/>
      <c r="G39" s="2"/>
      <c r="H39" s="2"/>
      <c r="I39" s="2"/>
      <c r="J39" s="2"/>
      <c r="K39" s="2"/>
      <c r="L39" s="2"/>
      <c r="M39" s="2"/>
      <c r="N39" s="2"/>
      <c r="O39" s="2"/>
    </row>
    <row r="40" spans="1:15" ht="15.75" x14ac:dyDescent="0.25">
      <c r="F4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SemiAnnual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 Sukits</dc:creator>
  <cp:lastModifiedBy>Rodney  Lilley</cp:lastModifiedBy>
  <dcterms:created xsi:type="dcterms:W3CDTF">2024-11-27T14:10:21Z</dcterms:created>
  <dcterms:modified xsi:type="dcterms:W3CDTF">2025-03-31T19:13:22Z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2024-11-27T15:32:50Z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9316e383-b0c4-4bdc-88b7-89d04bc8dc2f</vt:lpwstr>
  </property>
  <property fmtid="{D5CDD505-2E9C-101B-9397-08002B2CF9AE}" pid="7" name="MSIP_Label_defa4170-0d19-0005-0004-bc88714345d2_ActionId">
    <vt:lpwstr>78993d06-64b3-4687-a15d-d8a06d35b8f8</vt:lpwstr>
  </property>
  <property fmtid="{D5CDD505-2E9C-101B-9397-08002B2CF9AE}" pid="8" name="MSIP_Label_defa4170-0d19-0005-0004-bc88714345d2_ContentBits">
    <vt:lpwstr>0</vt:lpwstr>
  </property>
</Properties>
</file>